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uan.valencia\Documents\1445 PROPOSICION\Anexos - Proposición 1445\Pregunta 2\"/>
    </mc:Choice>
  </mc:AlternateContent>
  <bookViews>
    <workbookView xWindow="0" yWindow="0" windowWidth="28800" windowHeight="12210"/>
  </bookViews>
  <sheets>
    <sheet name="2024" sheetId="1" r:id="rId1"/>
    <sheet name="2025" sheetId="2" r:id="rId2"/>
  </sheets>
  <definedNames>
    <definedName name="_xlnm._FilterDatabase" localSheetId="0" hidden="1">'2024'!$A$2:$H$2</definedName>
    <definedName name="_xlnm._FilterDatabase" localSheetId="1" hidden="1">'2025'!$A$2:$H$16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2" l="1"/>
  <c r="E9" i="2"/>
  <c r="F31" i="1"/>
  <c r="D31" i="1"/>
  <c r="F16" i="2"/>
  <c r="D16" i="2"/>
  <c r="C16" i="2"/>
  <c r="E30" i="1"/>
  <c r="C31" i="1"/>
  <c r="G31" i="1" s="1"/>
  <c r="G3" i="2"/>
  <c r="G4" i="2"/>
  <c r="G5" i="2"/>
  <c r="G6" i="2"/>
  <c r="G7" i="2"/>
  <c r="G8" i="2"/>
  <c r="G10" i="2"/>
  <c r="G11" i="2"/>
  <c r="G12" i="2"/>
  <c r="G13" i="2"/>
  <c r="G14" i="2"/>
  <c r="G15" i="2"/>
  <c r="G16" i="2"/>
  <c r="E3" i="2"/>
  <c r="E4" i="2"/>
  <c r="E5" i="2"/>
  <c r="E6" i="2"/>
  <c r="E7" i="2"/>
  <c r="E8" i="2"/>
  <c r="E10" i="2"/>
  <c r="E11" i="2"/>
  <c r="E12" i="2"/>
  <c r="E13" i="2"/>
  <c r="E14" i="2"/>
  <c r="E15" i="2"/>
  <c r="G29" i="1"/>
  <c r="E29" i="1"/>
  <c r="G28" i="1"/>
  <c r="E28" i="1"/>
  <c r="G27" i="1"/>
  <c r="E27" i="1"/>
  <c r="G26" i="1"/>
  <c r="E26" i="1"/>
  <c r="G25" i="1"/>
  <c r="E25" i="1"/>
  <c r="G24" i="1"/>
  <c r="E24" i="1"/>
  <c r="G23" i="1"/>
  <c r="E23" i="1"/>
  <c r="G22" i="1"/>
  <c r="E22" i="1"/>
  <c r="G21" i="1"/>
  <c r="E21" i="1"/>
  <c r="G20" i="1"/>
  <c r="E20" i="1"/>
  <c r="G19" i="1"/>
  <c r="E19" i="1"/>
  <c r="G18" i="1"/>
  <c r="E18" i="1"/>
  <c r="G17" i="1"/>
  <c r="E17" i="1"/>
  <c r="G16" i="1"/>
  <c r="E16" i="1"/>
  <c r="G15" i="1"/>
  <c r="E15" i="1"/>
  <c r="G14" i="1"/>
  <c r="E14" i="1"/>
  <c r="G13" i="1"/>
  <c r="E13" i="1"/>
  <c r="G12" i="1"/>
  <c r="E12" i="1"/>
  <c r="G11" i="1"/>
  <c r="E11" i="1"/>
  <c r="G10" i="1"/>
  <c r="E10" i="1"/>
  <c r="G9" i="1"/>
  <c r="E9" i="1"/>
  <c r="G8" i="1"/>
  <c r="E8" i="1"/>
  <c r="G7" i="1"/>
  <c r="E7" i="1"/>
  <c r="G6" i="1"/>
  <c r="E6" i="1"/>
  <c r="G5" i="1"/>
  <c r="E5" i="1"/>
  <c r="G4" i="1"/>
  <c r="E4" i="1"/>
  <c r="G3" i="1"/>
  <c r="E3" i="1"/>
  <c r="G30" i="1"/>
  <c r="E31" i="1" l="1"/>
  <c r="E16" i="2"/>
</calcChain>
</file>

<file path=xl/sharedStrings.xml><?xml version="1.0" encoding="utf-8"?>
<sst xmlns="http://schemas.openxmlformats.org/spreadsheetml/2006/main" count="143" uniqueCount="66">
  <si>
    <t>Proyecto/Programa</t>
  </si>
  <si>
    <t>Rubro Presupuestal</t>
  </si>
  <si>
    <t>Aprop. Disponible</t>
  </si>
  <si>
    <t>Compromisos Acumulad.</t>
  </si>
  <si>
    <t>%</t>
  </si>
  <si>
    <t>Giros Acumulados Ppto</t>
  </si>
  <si>
    <t>Razones de eventuales retrasos, subejecución o sobreestimación</t>
  </si>
  <si>
    <t>VIVIENDA</t>
  </si>
  <si>
    <t>O23011601190000007680     Implementación del Plan Terrazas, como vehículo de</t>
  </si>
  <si>
    <t>no se evidencian riesgos asociados al cumplimento presupuestal para la vigencia correspondiente. la ejecucion presupuestal fu apropiada. Los giros no realizados en la vigencia hacen parte de la programacion  de conformidad con las fechas de los compromisos</t>
  </si>
  <si>
    <t>TITULACIÓN</t>
  </si>
  <si>
    <t>O23011601190000007684     Titulación de predios estrato 1 y 2 y saneamiento</t>
  </si>
  <si>
    <t>BARRIOS</t>
  </si>
  <si>
    <t>O23011601190000007703     Mejoramiento integral de barrios con participación</t>
  </si>
  <si>
    <t xml:space="preserve">Durante la vigencia 2024, la Dirección de Mejoramiento de Barrios de la Caja de la Vivienda Popular presentó retrasos en la etapa de adjudicación de proyectos. Con el fin de contribuir al cumplimiento de la meta establecida, y teniendo en cuenta el presupuesto asignado, la Dirección realizó las acciones necesarias para la obtención de vigencias futuras, lo que permitió la posterior publicación y adjudicación de un proyecto de infraestructura en el barrio Bilbao II sector.
Adicionalmente, se identificaron riesgos asociados a la limitada capacidad administrativa y operativa de algunos contratistas de obra, principalmente, en demoras para la apertura del contrato fiduciario una vez suscrita el acta de inicio, así como en retrasos en la entrega de la documentación requerida para la realización de pagos pendientes.
</t>
  </si>
  <si>
    <t>REASENTAMIENTOS</t>
  </si>
  <si>
    <t>O23011602290000007698     Traslado de hogares localizados en zonas de alto riesgo</t>
  </si>
  <si>
    <t>FORTALECIMIENTO</t>
  </si>
  <si>
    <t>O23011605560000007696     Fortalecimiento del modelo de gestión instituciona</t>
  </si>
  <si>
    <t>La direccion corporativa comprometio el 100% de los recursos asignados, y tuvo mas de el 90% en giros</t>
  </si>
  <si>
    <t>O23011740012024009005004  Contribución en la formalización de vivienda de barrios</t>
  </si>
  <si>
    <t>O23011740012024009406044  Mejoramiento integral de vivienda a familias en condición de vulnerabilidad</t>
  </si>
  <si>
    <t>O23011740012024017403007  Titulación de predios e iniciación de viviendas nuevas</t>
  </si>
  <si>
    <t>O23011740022024006604019  Mejoramiento Integral de Barrios con Entornos Seguros</t>
  </si>
  <si>
    <t>O23011740022024013402038  Traslado de hogares localizados en zonas de alto riesgo</t>
  </si>
  <si>
    <t>La Direcciòn de Reasentamientos comprometiò el 97% de los recursos apropiados en este rubro presupuestal, de conformidad con las necesidades requeridas, en cuanto a los giros se realizaron en su totalidad los recursos comprometidos.</t>
  </si>
  <si>
    <t>O23011740022024013402039  Traslado de hogares localizados en zonas de alto riesgo</t>
  </si>
  <si>
    <t>La Direcciòn de Reasentamientos comprometiò el 99% de los recursos apropiados en este rubro presupuestal, segùn las respectivas necesidades presentadas, en cuanto al porcentaje de giros se encuentra dentro del rango programado para girar en la vigencia 2024, èsto teniendo en cuenta el cumplimiento de requisitos de los proveedores de bienes y servicios para el tràmite de pago respectivo, el saldo restante se girò en la vigencia 2025.</t>
  </si>
  <si>
    <t>O23011740022024013402040  Traslado de hogares localizados en zonas de alto riesgo</t>
  </si>
  <si>
    <t>La Direcciòn de Reasentamientos comprometiò el 100% de los recursos apropiados en este rubro presupuestal, igualmente se girò el 100% de los recursos comprometidos, teniendo en cuenta el cumplimiento de requisitos para los giros respectivos.</t>
  </si>
  <si>
    <t xml:space="preserve">O23011745992024019102007  Fortalecimiento de la capacidad institucional </t>
  </si>
  <si>
    <t>La dirección corporativa comprometió el 90 % de los recursos asignados; sin embargo, entendiendo que muchos de los contratos requieren continuidad durante los primeros meses de la siguiente vigencia, quedaronn recursos por girar en ese periodo (por ejemplo: vigilancia, transporte y mensajería).</t>
  </si>
  <si>
    <t xml:space="preserve">O23011745992024019102016  Fortalecimiento de la capacidad institucional </t>
  </si>
  <si>
    <t xml:space="preserve">O23011745992024019102023  Fortalecimiento de la capacidad institucional </t>
  </si>
  <si>
    <t xml:space="preserve">O23011745992024019103007  Fortalecimiento de la capacidad institucional </t>
  </si>
  <si>
    <t xml:space="preserve">O23011745992024019103016  Fortalecimiento de la capacidad institucional </t>
  </si>
  <si>
    <t xml:space="preserve">O23011745992024019103023  Fortalecimiento de la capacidad institucional </t>
  </si>
  <si>
    <t xml:space="preserve">O23011745992024019104007  Fortalecimiento de la capacidad institucional </t>
  </si>
  <si>
    <t xml:space="preserve">O23011745992024019104016  Fortalecimiento de la capacidad institucional </t>
  </si>
  <si>
    <t xml:space="preserve">O23011745992024019104023  Fortalecimiento de la capacidad institucional </t>
  </si>
  <si>
    <t xml:space="preserve">O23011745992024019105007  Fortalecimiento de la capacidad institucional </t>
  </si>
  <si>
    <t xml:space="preserve">O23011745992024019105016  Fortalecimiento de la capacidad institucional </t>
  </si>
  <si>
    <t xml:space="preserve">O23011745992024019105023  Fortalecimiento de la capacidad institucional </t>
  </si>
  <si>
    <t xml:space="preserve">O23011745992024019106007  Fortalecimiento de la capacidad institucional </t>
  </si>
  <si>
    <t xml:space="preserve">O23011745992024019106016  Fortalecimiento de la capacidad institucional </t>
  </si>
  <si>
    <t xml:space="preserve">O23011745992024019106023  Fortalecimiento de la capacidad institucional </t>
  </si>
  <si>
    <t>La direccion corporativa comprometio el 90% de los recursos asignados, y tuvo mas de el 90% en giros</t>
  </si>
  <si>
    <t>FUNCIONAMIENTO</t>
  </si>
  <si>
    <t>000000000000000000208     0208 - Programa Funcionamiento</t>
  </si>
  <si>
    <t>La subdireccion administrativa comprometio mas del 95% de los recursos y sus giros estuvieron  en el porcetaje minimo aceptado por la secretiara de hacienda.</t>
  </si>
  <si>
    <t>Total general</t>
  </si>
  <si>
    <t>Fuente: BogData Corte: 23/12/2025</t>
  </si>
  <si>
    <t>O23011740012024009006044  Contribución en la formalización de vivienda de barrios</t>
  </si>
  <si>
    <t>Los valores pendientes de giro corresponden a la programacion presupuestal, a la fecha se encuentran aun en trámite</t>
  </si>
  <si>
    <t>A la fecha se encuentran en curso los tramites de compromiso y giro de recursos correspondientes a la meta</t>
  </si>
  <si>
    <t>La Dirección se encuentra dentro del porcentaje de compromisos estimados para la vigencia; no obstante, la ejecución total de los giros programados depende del cumplimiento oportuno de los requisitos contractuales establecidos, lo cual condiciona el logro de la ejecución prevista en su totalidad</t>
  </si>
  <si>
    <t>O23011740012024017403030  Titulación de predios e iniciación de viviendas nuevas</t>
  </si>
  <si>
    <t xml:space="preserve">Para la vigencia 2025, si bien los riesgos identificados no corresponden de manera directa a riesgos financieros, sí tienen incidencia en la ejecución presupuestal y en el cumplimiento de las metas programadas. Entre los principales riesgos se destacan: 
•	Inconsistencias técnicas en los estudios y diseños incluidos en el banco de proyectos de la Dirección, que han requerido ajustes y revalidaciones, generando retrasos en las etapas de formulación, adjudicación y ejecución.
•	Limitaciones en la capacidad operativa, administrativa y financiera de algunos contratistas de obra, que han derivado en avances inferiores a los cronogramas establecidos.
•	Interferencias con obras de la Empresa de Acueducto y Alcantarillado de Bogotá – EAAB, relacionadas con instalación de redes, afectando la programación de frentes de obra.
•	Contingencias contractuales asociadas a prórrogas, suspensiones y actuaciones administrativas por presunto incumplimiento, que generan interferencias en la continuidad de los procesos de ejecución.
Para mitigar los riesgos identificados, la Dirección de Mejoramiento de Barrios ha implementado y continúa desarrollando las siguientes estrategias:
•	Revisión integral de los estudios y diseños por parte de los equipos técnicos, sociales y ambientales de la Dirección, incluyendo las diferentes especialidades, así como la realización de visitas de campo y la emisión de conceptos técnicos.
•	Gestión de los respectivos procesos jurídicos y administrativos, dentro de los cuales se presentan: presuntos incumplimientos, prórrogas o suspensiones, según corresponda.
•	Realización de comités de obra semanales y de espacios de seguimiento internos a la ejecución de los proyectos, orientados a la identificación de alertas tempranas y a la adopción oportuna de decisiones que permitan asegurar el avance de las actividades conforme a lo establecido contractualmente.
•	Realización de mesas y reuniones de articulación con entidades para la solicitud de conceptos, con el objetivo de soportar la formulación de los proyectos de infraestructura y prever posibles proyectos que desde las diferentes entidades se desarrollaran en los territorios a intervenir, para coordinar alcance de intervenciones y evitar duplicidad de obras en territorio.
•	Desarrollo de reuniones con los alcaldes locales y sus equipos de infraestructura, con el objetivo de revisar estudios y diseños, que las alcaldías tuvieran sobre segmentos viales y parques, para desde el equipo de especialistas de la Dirección analizar su viabilidad.
</t>
  </si>
  <si>
    <t>La Direcciòn de Reasentamientos comprometiò el 100% de los recursos apropiados en este rubro presupuestal, en cuanto al porcentaje de giros se encuentra dentro del rango programado para girar en la vigencia 2025, es probable que el 2% restante se gire en lo que resta del mes de diciembre o quede en cuentas por pagar.</t>
  </si>
  <si>
    <t>La Direcciòn de Reasentamientos comprometiò el 98% de los recursos apropiados en este rubro presupuestal, segùn las respectivas necesidades presentadas, en cuanto al porcentaje de giros se encuentra dentro del rango programado para girar en la vigencia 2025, èsto teniendo en cuenta el cumplimiento de requisitos de los proveedores de bienes y servicios para el tràmite de pago respectivo .</t>
  </si>
  <si>
    <t xml:space="preserve">O23011745992024019107023  Fortalecimiento de la capacidad institucional </t>
  </si>
  <si>
    <t>La dirección corporativa comprometió el 100 % de los recursos asignados; sin embargo, dado que muchos contratos tendrán giros como cuentas por pagar, estos se realizarán en el mes de enero, conforme al procedimiento establecido por la Secretaría de Hacienda. Con esto, se espera que los giros alcancen un nivel superior al 95 %.</t>
  </si>
  <si>
    <t xml:space="preserve">O23011745992024019108016  Fortalecimiento de la capacidad institucional </t>
  </si>
  <si>
    <t>O23011745992024019109007  Fortalecimiento de la capacidad institucional</t>
  </si>
  <si>
    <t>De la apropiación disponible, el 10,7% ($364.601.100) corresponde al Plan de Austeridad en el Gasto Distrital. Para el mes de diciembre se proyecta un incremento de compromisos acumulados del 12% ($411.067.095), con lo cual se alcanzaría un 99,7% de compromisos. En cuanto al porcentaje de giros, existen contratos cuya ejecución se extiende hasta junio de 2026, como el contrato de conectividad y datacenter, así como el de migración de la infraestructura ArcGIS.</t>
  </si>
  <si>
    <t>La subdireccion administrativa comprometio mas del 95% de los recursos y sus giros estaran por encima de lo minimo requerido por la secretaria de hacienda.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</si>
</sst>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_-* #,##0_-;\-* #,##0_-;_-* &quot;-&quot;??_-;_-@_-"/>
  </numFmts>
  <fonts count="5">
    <font>
      <sz val="11"/>
      <color theme="1"/>
      <name val="Aptos Narrow"/>
      <family val="2"/>
      <scheme val="minor"/>
    </font>
    <font>
      <sz val="11"/>
      <color theme="1"/>
      <name val="Aptos Narrow"/>
      <family val="2"/>
      <scheme val="minor"/>
    </font>
    <font>
      <b/>
      <sz val="11"/>
      <color theme="1"/>
      <name val="Aptos Narrow"/>
      <family val="2"/>
      <scheme val="minor"/>
    </font>
    <font>
      <sz val="11"/>
      <color rgb="FF000000"/>
      <name val="Aptos Narrow"/>
      <charset val="1"/>
    </font>
    <font>
      <b/>
      <i/>
      <sz val="11"/>
      <color theme="1"/>
      <name val="Aptos Narrow"/>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
    <xf numFmtId="0" fontId="0" fillId="0" borderId="0" xfId="0"/>
    <xf numFmtId="0" fontId="2" fillId="0" borderId="1" xfId="0" applyFont="1" applyBorder="1"/>
    <xf numFmtId="43" fontId="2" fillId="0" borderId="1" xfId="1" applyFont="1" applyBorder="1"/>
    <xf numFmtId="0" fontId="2" fillId="0" borderId="0" xfId="0" applyFont="1"/>
    <xf numFmtId="0" fontId="0" fillId="0" borderId="1" xfId="0" applyBorder="1"/>
    <xf numFmtId="9" fontId="2" fillId="0" borderId="1" xfId="2" applyFont="1" applyBorder="1"/>
    <xf numFmtId="43" fontId="0" fillId="0" borderId="0" xfId="1" applyFont="1"/>
    <xf numFmtId="43" fontId="2" fillId="0" borderId="0" xfId="1" applyFont="1"/>
    <xf numFmtId="43" fontId="0" fillId="0" borderId="1" xfId="1" applyFont="1" applyFill="1" applyBorder="1"/>
    <xf numFmtId="9" fontId="2" fillId="0" borderId="1" xfId="2" applyFont="1" applyFill="1" applyBorder="1"/>
    <xf numFmtId="165" fontId="2" fillId="0" borderId="1" xfId="1" applyNumberFormat="1" applyFont="1" applyBorder="1"/>
    <xf numFmtId="165" fontId="0" fillId="0" borderId="1" xfId="1" applyNumberFormat="1" applyFont="1" applyBorder="1"/>
    <xf numFmtId="165" fontId="0" fillId="0" borderId="0" xfId="1" applyNumberFormat="1" applyFont="1"/>
    <xf numFmtId="0" fontId="3" fillId="0" borderId="0" xfId="0" applyFont="1"/>
    <xf numFmtId="0" fontId="0" fillId="0" borderId="0" xfId="0" applyAlignment="1">
      <alignment wrapText="1"/>
    </xf>
    <xf numFmtId="0" fontId="2" fillId="0" borderId="1" xfId="0" applyFont="1" applyBorder="1" applyAlignment="1">
      <alignment wrapText="1"/>
    </xf>
    <xf numFmtId="0" fontId="0" fillId="0" borderId="1" xfId="0" applyBorder="1" applyAlignment="1">
      <alignment wrapText="1"/>
    </xf>
    <xf numFmtId="164" fontId="0" fillId="0" borderId="0" xfId="0" applyNumberFormat="1"/>
    <xf numFmtId="0" fontId="4" fillId="0" borderId="0" xfId="0" applyFont="1"/>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3"/>
  <sheetViews>
    <sheetView tabSelected="1" workbookViewId="0">
      <selection activeCell="B33" sqref="B33"/>
    </sheetView>
  </sheetViews>
  <sheetFormatPr baseColWidth="10" defaultColWidth="11.375" defaultRowHeight="15"/>
  <cols>
    <col min="1" max="1" width="19.75" customWidth="1"/>
    <col min="2" max="2" width="77" customWidth="1"/>
    <col min="3" max="3" width="25" style="12" customWidth="1"/>
    <col min="4" max="4" width="26" style="12" customWidth="1"/>
    <col min="5" max="5" width="7.125" style="7" customWidth="1"/>
    <col min="6" max="6" width="24.625" style="12" customWidth="1"/>
    <col min="7" max="7" width="6.625" style="3" customWidth="1"/>
    <col min="8" max="8" width="61.125" style="14" bestFit="1" customWidth="1"/>
  </cols>
  <sheetData>
    <row r="2" spans="1:8" s="3" customFormat="1">
      <c r="A2" s="1" t="s">
        <v>0</v>
      </c>
      <c r="B2" s="1" t="s">
        <v>1</v>
      </c>
      <c r="C2" s="10" t="s">
        <v>2</v>
      </c>
      <c r="D2" s="10" t="s">
        <v>3</v>
      </c>
      <c r="E2" s="2" t="s">
        <v>4</v>
      </c>
      <c r="F2" s="10" t="s">
        <v>5</v>
      </c>
      <c r="G2" s="2" t="s">
        <v>4</v>
      </c>
      <c r="H2" s="15" t="s">
        <v>6</v>
      </c>
    </row>
    <row r="3" spans="1:8">
      <c r="A3" s="4" t="s">
        <v>7</v>
      </c>
      <c r="B3" s="4" t="s">
        <v>8</v>
      </c>
      <c r="C3" s="11">
        <v>3734280102</v>
      </c>
      <c r="D3" s="11">
        <v>3734280102</v>
      </c>
      <c r="E3" s="5">
        <f t="shared" ref="E3:E29" si="0">+D3/C3</f>
        <v>1</v>
      </c>
      <c r="F3" s="11">
        <v>3637734365</v>
      </c>
      <c r="G3" s="5">
        <f t="shared" ref="G3:G31" si="1">+F3/C3</f>
        <v>0.9741460912510842</v>
      </c>
      <c r="H3" s="4" t="s">
        <v>9</v>
      </c>
    </row>
    <row r="4" spans="1:8">
      <c r="A4" s="4" t="s">
        <v>10</v>
      </c>
      <c r="B4" s="4" t="s">
        <v>11</v>
      </c>
      <c r="C4" s="11">
        <v>1455982335</v>
      </c>
      <c r="D4" s="11">
        <v>1426048116</v>
      </c>
      <c r="E4" s="5">
        <f t="shared" si="0"/>
        <v>0.97944053421499788</v>
      </c>
      <c r="F4" s="11">
        <v>1426048116</v>
      </c>
      <c r="G4" s="5">
        <f t="shared" si="1"/>
        <v>0.97944053421499788</v>
      </c>
      <c r="H4" s="4" t="s">
        <v>9</v>
      </c>
    </row>
    <row r="5" spans="1:8">
      <c r="A5" s="4" t="s">
        <v>12</v>
      </c>
      <c r="B5" s="4" t="s">
        <v>13</v>
      </c>
      <c r="C5" s="11">
        <v>4463442989</v>
      </c>
      <c r="D5" s="11">
        <v>4433872485</v>
      </c>
      <c r="E5" s="5">
        <f t="shared" si="0"/>
        <v>0.9933749564914629</v>
      </c>
      <c r="F5" s="11">
        <v>4345022586</v>
      </c>
      <c r="G5" s="5">
        <f t="shared" si="1"/>
        <v>0.97346882142510993</v>
      </c>
      <c r="H5" s="4" t="s">
        <v>14</v>
      </c>
    </row>
    <row r="6" spans="1:8">
      <c r="A6" s="4" t="s">
        <v>15</v>
      </c>
      <c r="B6" s="4" t="s">
        <v>16</v>
      </c>
      <c r="C6" s="11">
        <v>7016234090</v>
      </c>
      <c r="D6" s="11">
        <v>6966012769</v>
      </c>
      <c r="E6" s="5">
        <f t="shared" si="0"/>
        <v>0.99284212579629028</v>
      </c>
      <c r="F6" s="11">
        <v>6905634068</v>
      </c>
      <c r="G6" s="5">
        <f t="shared" si="1"/>
        <v>0.98423655474129146</v>
      </c>
      <c r="H6" s="4" t="s">
        <v>9</v>
      </c>
    </row>
    <row r="7" spans="1:8" ht="29.25">
      <c r="A7" s="4" t="s">
        <v>17</v>
      </c>
      <c r="B7" s="4" t="s">
        <v>18</v>
      </c>
      <c r="C7" s="11">
        <v>7830441005</v>
      </c>
      <c r="D7" s="11">
        <v>7811083671</v>
      </c>
      <c r="E7" s="5">
        <f t="shared" si="0"/>
        <v>0.99752793821093355</v>
      </c>
      <c r="F7" s="11">
        <v>7510258186</v>
      </c>
      <c r="G7" s="5">
        <f t="shared" si="1"/>
        <v>0.95911049980511287</v>
      </c>
      <c r="H7" s="16" t="s">
        <v>19</v>
      </c>
    </row>
    <row r="8" spans="1:8">
      <c r="A8" s="4" t="s">
        <v>7</v>
      </c>
      <c r="B8" s="4" t="s">
        <v>20</v>
      </c>
      <c r="C8" s="11">
        <v>470460481</v>
      </c>
      <c r="D8" s="11">
        <v>469980576</v>
      </c>
      <c r="E8" s="5">
        <f t="shared" si="0"/>
        <v>0.99897992494719234</v>
      </c>
      <c r="F8" s="11">
        <v>397722840</v>
      </c>
      <c r="G8" s="5">
        <f t="shared" si="1"/>
        <v>0.84539053982729739</v>
      </c>
      <c r="H8" s="4" t="s">
        <v>9</v>
      </c>
    </row>
    <row r="9" spans="1:8">
      <c r="A9" s="4" t="s">
        <v>7</v>
      </c>
      <c r="B9" s="4" t="s">
        <v>21</v>
      </c>
      <c r="C9" s="11">
        <v>6861270930</v>
      </c>
      <c r="D9" s="11">
        <v>6551031445</v>
      </c>
      <c r="E9" s="5">
        <f t="shared" si="0"/>
        <v>0.95478396230594553</v>
      </c>
      <c r="F9" s="11">
        <v>5629047144</v>
      </c>
      <c r="G9" s="5">
        <f t="shared" si="1"/>
        <v>0.82040881367732266</v>
      </c>
      <c r="H9" s="4" t="s">
        <v>9</v>
      </c>
    </row>
    <row r="10" spans="1:8">
      <c r="A10" s="4" t="s">
        <v>10</v>
      </c>
      <c r="B10" s="4" t="s">
        <v>22</v>
      </c>
      <c r="C10" s="11">
        <v>4272836387</v>
      </c>
      <c r="D10" s="11">
        <v>4213552408</v>
      </c>
      <c r="E10" s="5">
        <f t="shared" si="0"/>
        <v>0.98612538051296084</v>
      </c>
      <c r="F10" s="11">
        <v>3950559624</v>
      </c>
      <c r="G10" s="5">
        <f t="shared" si="1"/>
        <v>0.92457544969881855</v>
      </c>
      <c r="H10" s="4" t="s">
        <v>9</v>
      </c>
    </row>
    <row r="11" spans="1:8">
      <c r="A11" s="4" t="s">
        <v>12</v>
      </c>
      <c r="B11" s="4" t="s">
        <v>23</v>
      </c>
      <c r="C11" s="11">
        <v>11696165536</v>
      </c>
      <c r="D11" s="11">
        <v>6902279243</v>
      </c>
      <c r="E11" s="5">
        <f t="shared" si="0"/>
        <v>0.59013180189312942</v>
      </c>
      <c r="F11" s="11">
        <v>4948361825</v>
      </c>
      <c r="G11" s="5">
        <f t="shared" si="1"/>
        <v>0.42307556350577286</v>
      </c>
      <c r="H11" s="4" t="s">
        <v>14</v>
      </c>
    </row>
    <row r="12" spans="1:8">
      <c r="A12" s="4" t="s">
        <v>15</v>
      </c>
      <c r="B12" s="4" t="s">
        <v>24</v>
      </c>
      <c r="C12" s="11">
        <v>1766520476</v>
      </c>
      <c r="D12" s="11">
        <v>1721969851</v>
      </c>
      <c r="E12" s="5">
        <f t="shared" si="0"/>
        <v>0.97478057820146091</v>
      </c>
      <c r="F12" s="11">
        <v>1718069851</v>
      </c>
      <c r="G12" s="5">
        <f t="shared" si="1"/>
        <v>0.97257284834325353</v>
      </c>
      <c r="H12" s="13" t="s">
        <v>25</v>
      </c>
    </row>
    <row r="13" spans="1:8">
      <c r="A13" s="4" t="s">
        <v>15</v>
      </c>
      <c r="B13" s="4" t="s">
        <v>26</v>
      </c>
      <c r="C13" s="11">
        <v>4153201495</v>
      </c>
      <c r="D13" s="11">
        <v>4119895720</v>
      </c>
      <c r="E13" s="5">
        <f t="shared" si="0"/>
        <v>0.99198069849486081</v>
      </c>
      <c r="F13" s="11">
        <v>3618169484</v>
      </c>
      <c r="G13" s="5">
        <f t="shared" si="1"/>
        <v>0.87117600442836207</v>
      </c>
      <c r="H13" s="13" t="s">
        <v>27</v>
      </c>
    </row>
    <row r="14" spans="1:8">
      <c r="A14" s="4" t="s">
        <v>15</v>
      </c>
      <c r="B14" s="4" t="s">
        <v>28</v>
      </c>
      <c r="C14" s="11">
        <v>93488477</v>
      </c>
      <c r="D14" s="11">
        <v>93488477</v>
      </c>
      <c r="E14" s="5">
        <f t="shared" si="0"/>
        <v>1</v>
      </c>
      <c r="F14" s="11">
        <v>93488477</v>
      </c>
      <c r="G14" s="5">
        <f t="shared" si="1"/>
        <v>1</v>
      </c>
      <c r="H14" s="13" t="s">
        <v>29</v>
      </c>
    </row>
    <row r="15" spans="1:8" ht="72">
      <c r="A15" s="4" t="s">
        <v>17</v>
      </c>
      <c r="B15" s="4" t="s">
        <v>30</v>
      </c>
      <c r="C15" s="11">
        <v>442381008</v>
      </c>
      <c r="D15" s="11">
        <v>424226049</v>
      </c>
      <c r="E15" s="5">
        <f t="shared" si="0"/>
        <v>0.95896080828135366</v>
      </c>
      <c r="F15" s="11">
        <v>324300788</v>
      </c>
      <c r="G15" s="5">
        <f t="shared" si="1"/>
        <v>0.73308026821983285</v>
      </c>
      <c r="H15" s="16" t="s">
        <v>31</v>
      </c>
    </row>
    <row r="16" spans="1:8" ht="72">
      <c r="A16" s="4" t="s">
        <v>17</v>
      </c>
      <c r="B16" s="4" t="s">
        <v>32</v>
      </c>
      <c r="C16" s="11">
        <v>169596925</v>
      </c>
      <c r="D16" s="11">
        <v>158925896</v>
      </c>
      <c r="E16" s="5">
        <f t="shared" si="0"/>
        <v>0.93708005613898959</v>
      </c>
      <c r="F16" s="11">
        <v>96549550</v>
      </c>
      <c r="G16" s="5">
        <f t="shared" si="1"/>
        <v>0.56928832878308377</v>
      </c>
      <c r="H16" s="16" t="s">
        <v>31</v>
      </c>
    </row>
    <row r="17" spans="1:8" ht="72">
      <c r="A17" s="4" t="s">
        <v>17</v>
      </c>
      <c r="B17" s="4" t="s">
        <v>33</v>
      </c>
      <c r="C17" s="11">
        <v>853771589</v>
      </c>
      <c r="D17" s="11">
        <v>839306046</v>
      </c>
      <c r="E17" s="5">
        <f t="shared" si="0"/>
        <v>0.98305689345209635</v>
      </c>
      <c r="F17" s="11">
        <v>723228775</v>
      </c>
      <c r="G17" s="5">
        <f t="shared" si="1"/>
        <v>0.84709866704173031</v>
      </c>
      <c r="H17" s="16" t="s">
        <v>31</v>
      </c>
    </row>
    <row r="18" spans="1:8" ht="72">
      <c r="A18" s="4" t="s">
        <v>17</v>
      </c>
      <c r="B18" s="4" t="s">
        <v>34</v>
      </c>
      <c r="C18" s="11">
        <v>309237210</v>
      </c>
      <c r="D18" s="11">
        <v>296546365</v>
      </c>
      <c r="E18" s="5">
        <f t="shared" si="0"/>
        <v>0.9589608087590753</v>
      </c>
      <c r="F18" s="11">
        <v>226695697</v>
      </c>
      <c r="G18" s="5">
        <f t="shared" si="1"/>
        <v>0.73308026870375653</v>
      </c>
      <c r="H18" s="16" t="s">
        <v>31</v>
      </c>
    </row>
    <row r="19" spans="1:8" ht="72">
      <c r="A19" s="4" t="s">
        <v>17</v>
      </c>
      <c r="B19" s="4" t="s">
        <v>35</v>
      </c>
      <c r="C19" s="11">
        <v>118553190</v>
      </c>
      <c r="D19" s="11">
        <v>111002452</v>
      </c>
      <c r="E19" s="5">
        <f t="shared" si="0"/>
        <v>0.93630928024796301</v>
      </c>
      <c r="F19" s="11">
        <v>4349587</v>
      </c>
      <c r="G19" s="5">
        <f t="shared" si="1"/>
        <v>3.6688907316623026E-2</v>
      </c>
      <c r="H19" s="16" t="s">
        <v>31</v>
      </c>
    </row>
    <row r="20" spans="1:8" ht="72">
      <c r="A20" s="4" t="s">
        <v>17</v>
      </c>
      <c r="B20" s="4" t="s">
        <v>36</v>
      </c>
      <c r="C20" s="11">
        <v>594364604</v>
      </c>
      <c r="D20" s="11">
        <v>584252781</v>
      </c>
      <c r="E20" s="5">
        <f t="shared" si="0"/>
        <v>0.98298717162504512</v>
      </c>
      <c r="F20" s="11">
        <v>504295923</v>
      </c>
      <c r="G20" s="5">
        <f t="shared" si="1"/>
        <v>0.84846223951788358</v>
      </c>
      <c r="H20" s="16" t="s">
        <v>31</v>
      </c>
    </row>
    <row r="21" spans="1:8" ht="72">
      <c r="A21" s="4" t="s">
        <v>17</v>
      </c>
      <c r="B21" s="4" t="s">
        <v>37</v>
      </c>
      <c r="C21" s="11">
        <v>822485079</v>
      </c>
      <c r="D21" s="11">
        <v>788730952</v>
      </c>
      <c r="E21" s="5">
        <f t="shared" si="0"/>
        <v>0.9589608032269239</v>
      </c>
      <c r="F21" s="11">
        <v>602947578</v>
      </c>
      <c r="G21" s="5">
        <f t="shared" si="1"/>
        <v>0.73308026296729933</v>
      </c>
      <c r="H21" s="16" t="s">
        <v>31</v>
      </c>
    </row>
    <row r="22" spans="1:8" ht="72">
      <c r="A22" s="4" t="s">
        <v>17</v>
      </c>
      <c r="B22" s="4" t="s">
        <v>38</v>
      </c>
      <c r="C22" s="11">
        <v>315318554</v>
      </c>
      <c r="D22" s="11">
        <v>295226115</v>
      </c>
      <c r="E22" s="5">
        <f t="shared" si="0"/>
        <v>0.93627891938131869</v>
      </c>
      <c r="F22" s="11">
        <v>198547671</v>
      </c>
      <c r="G22" s="5">
        <f t="shared" si="1"/>
        <v>0.62967328906373199</v>
      </c>
      <c r="H22" s="16" t="s">
        <v>31</v>
      </c>
    </row>
    <row r="23" spans="1:8" ht="72">
      <c r="A23" s="4" t="s">
        <v>17</v>
      </c>
      <c r="B23" s="4" t="s">
        <v>39</v>
      </c>
      <c r="C23" s="11">
        <v>1580844745</v>
      </c>
      <c r="D23" s="11">
        <v>1553997808</v>
      </c>
      <c r="E23" s="5">
        <f t="shared" si="0"/>
        <v>0.98301734747519431</v>
      </c>
      <c r="F23" s="11">
        <v>1340482638</v>
      </c>
      <c r="G23" s="5">
        <f t="shared" si="1"/>
        <v>0.84795337571242646</v>
      </c>
      <c r="H23" s="16" t="s">
        <v>31</v>
      </c>
    </row>
    <row r="24" spans="1:8" ht="72">
      <c r="A24" s="4" t="s">
        <v>17</v>
      </c>
      <c r="B24" s="4" t="s">
        <v>40</v>
      </c>
      <c r="C24" s="11">
        <v>32212212</v>
      </c>
      <c r="D24" s="11">
        <v>30890250</v>
      </c>
      <c r="E24" s="5">
        <f t="shared" si="0"/>
        <v>0.95896084379427282</v>
      </c>
      <c r="F24" s="11">
        <v>23614138</v>
      </c>
      <c r="G24" s="5">
        <f t="shared" si="1"/>
        <v>0.73308029886305226</v>
      </c>
      <c r="H24" s="16" t="s">
        <v>31</v>
      </c>
    </row>
    <row r="25" spans="1:8" ht="72">
      <c r="A25" s="4" t="s">
        <v>17</v>
      </c>
      <c r="B25" s="4" t="s">
        <v>41</v>
      </c>
      <c r="C25" s="11">
        <v>12349290</v>
      </c>
      <c r="D25" s="11">
        <v>11562381</v>
      </c>
      <c r="E25" s="5">
        <f t="shared" si="0"/>
        <v>0.93627900875272996</v>
      </c>
      <c r="F25" s="11">
        <v>452707</v>
      </c>
      <c r="G25" s="5">
        <f t="shared" si="1"/>
        <v>3.665854474224834E-2</v>
      </c>
      <c r="H25" s="16" t="s">
        <v>31</v>
      </c>
    </row>
    <row r="26" spans="1:8" ht="72">
      <c r="A26" s="4" t="s">
        <v>17</v>
      </c>
      <c r="B26" s="4" t="s">
        <v>42</v>
      </c>
      <c r="C26" s="11">
        <v>61912981</v>
      </c>
      <c r="D26" s="11">
        <v>60811965</v>
      </c>
      <c r="E26" s="5">
        <f t="shared" si="0"/>
        <v>0.98221671800942678</v>
      </c>
      <c r="F26" s="11">
        <v>52081085</v>
      </c>
      <c r="G26" s="5">
        <f t="shared" si="1"/>
        <v>0.8411981487371768</v>
      </c>
      <c r="H26" s="16" t="s">
        <v>31</v>
      </c>
    </row>
    <row r="27" spans="1:8" ht="72">
      <c r="A27" s="4" t="s">
        <v>17</v>
      </c>
      <c r="B27" s="4" t="s">
        <v>43</v>
      </c>
      <c r="C27" s="11">
        <v>541165118</v>
      </c>
      <c r="D27" s="11">
        <v>518956133</v>
      </c>
      <c r="E27" s="5">
        <f t="shared" si="0"/>
        <v>0.95896079724783745</v>
      </c>
      <c r="F27" s="11">
        <v>396717466</v>
      </c>
      <c r="G27" s="5">
        <f t="shared" si="1"/>
        <v>0.73308026109694679</v>
      </c>
      <c r="H27" s="16" t="s">
        <v>31</v>
      </c>
    </row>
    <row r="28" spans="1:8" ht="72">
      <c r="A28" s="4" t="s">
        <v>17</v>
      </c>
      <c r="B28" s="4" t="s">
        <v>44</v>
      </c>
      <c r="C28" s="11">
        <v>207468083</v>
      </c>
      <c r="D28" s="11">
        <v>194247992</v>
      </c>
      <c r="E28" s="5">
        <f t="shared" si="0"/>
        <v>0.93627891669486341</v>
      </c>
      <c r="F28" s="11">
        <v>7605478</v>
      </c>
      <c r="G28" s="5">
        <f t="shared" si="1"/>
        <v>3.6658544726612237E-2</v>
      </c>
      <c r="H28" s="16" t="s">
        <v>31</v>
      </c>
    </row>
    <row r="29" spans="1:8" ht="29.25">
      <c r="A29" s="4" t="s">
        <v>17</v>
      </c>
      <c r="B29" s="4" t="s">
        <v>45</v>
      </c>
      <c r="C29" s="11">
        <v>1040138058</v>
      </c>
      <c r="D29" s="11">
        <v>1022442365</v>
      </c>
      <c r="E29" s="5">
        <f t="shared" si="0"/>
        <v>0.9829871689975217</v>
      </c>
      <c r="F29" s="11">
        <v>881879493</v>
      </c>
      <c r="G29" s="5">
        <f t="shared" si="1"/>
        <v>0.847848500703548</v>
      </c>
      <c r="H29" s="16" t="s">
        <v>46</v>
      </c>
    </row>
    <row r="30" spans="1:8" ht="43.5">
      <c r="A30" s="4" t="s">
        <v>47</v>
      </c>
      <c r="B30" s="4" t="s">
        <v>48</v>
      </c>
      <c r="C30" s="11">
        <v>15238577907</v>
      </c>
      <c r="D30" s="11">
        <v>15014090661</v>
      </c>
      <c r="E30" s="5">
        <f>+D30/C30</f>
        <v>0.98526849110395798</v>
      </c>
      <c r="F30" s="11">
        <v>14693456616</v>
      </c>
      <c r="G30" s="5">
        <f>+F30/C30</f>
        <v>0.96422754837578428</v>
      </c>
      <c r="H30" s="16" t="s">
        <v>49</v>
      </c>
    </row>
    <row r="31" spans="1:8" s="3" customFormat="1">
      <c r="A31" s="1"/>
      <c r="B31" s="1" t="s">
        <v>50</v>
      </c>
      <c r="C31" s="10">
        <f>SUM(C3:C30)</f>
        <v>76154700856</v>
      </c>
      <c r="D31" s="10">
        <f>SUM(D3:D30)</f>
        <v>70348711074</v>
      </c>
      <c r="E31" s="5">
        <f>+D31/C31</f>
        <v>0.92376058579786857</v>
      </c>
      <c r="F31" s="10">
        <f>SUM(F3:F30)</f>
        <v>64257321756</v>
      </c>
      <c r="G31" s="5">
        <f t="shared" si="1"/>
        <v>0.84377354298198071</v>
      </c>
      <c r="H31" s="1"/>
    </row>
    <row r="33" spans="2:2">
      <c r="B33" s="18" t="s">
        <v>51</v>
      </c>
    </row>
  </sheetData>
  <autoFilter ref="A2:H31"/>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I18"/>
  <sheetViews>
    <sheetView topLeftCell="B1" workbookViewId="0">
      <selection activeCell="B18" sqref="B18"/>
    </sheetView>
  </sheetViews>
  <sheetFormatPr baseColWidth="10" defaultColWidth="11.375" defaultRowHeight="15"/>
  <cols>
    <col min="1" max="1" width="18.125" customWidth="1"/>
    <col min="2" max="2" width="72.75" customWidth="1"/>
    <col min="3" max="3" width="18.875" style="6" bestFit="1" customWidth="1"/>
    <col min="4" max="4" width="21.875" style="6" customWidth="1"/>
    <col min="5" max="5" width="9.875" style="7" customWidth="1"/>
    <col min="6" max="6" width="17.875" style="6" bestFit="1" customWidth="1"/>
    <col min="8" max="8" width="63.625" customWidth="1"/>
  </cols>
  <sheetData>
    <row r="2" spans="1:9" s="3" customFormat="1">
      <c r="A2" s="1" t="s">
        <v>0</v>
      </c>
      <c r="B2" s="1" t="s">
        <v>1</v>
      </c>
      <c r="C2" s="2" t="s">
        <v>2</v>
      </c>
      <c r="D2" s="2" t="s">
        <v>3</v>
      </c>
      <c r="E2" s="2" t="s">
        <v>4</v>
      </c>
      <c r="F2" s="2" t="s">
        <v>5</v>
      </c>
      <c r="G2" s="2" t="s">
        <v>4</v>
      </c>
      <c r="H2" s="1" t="s">
        <v>6</v>
      </c>
    </row>
    <row r="3" spans="1:9">
      <c r="A3" s="4" t="s">
        <v>7</v>
      </c>
      <c r="B3" s="4" t="s">
        <v>20</v>
      </c>
      <c r="C3" s="8">
        <v>5704915000</v>
      </c>
      <c r="D3" s="8">
        <v>5613789835</v>
      </c>
      <c r="E3" s="9">
        <f t="shared" ref="E3:E16" si="0">+D3/C3</f>
        <v>0.98402690224131295</v>
      </c>
      <c r="F3" s="8">
        <v>4562595848</v>
      </c>
      <c r="G3" s="9">
        <f t="shared" ref="G3:G16" si="1">+F3/C3</f>
        <v>0.7997657893237673</v>
      </c>
      <c r="H3" s="4" t="s">
        <v>9</v>
      </c>
      <c r="I3" s="17"/>
    </row>
    <row r="4" spans="1:9">
      <c r="A4" s="4" t="s">
        <v>7</v>
      </c>
      <c r="B4" s="4" t="s">
        <v>52</v>
      </c>
      <c r="C4" s="8">
        <v>1439090000</v>
      </c>
      <c r="D4" s="8">
        <v>1341869805</v>
      </c>
      <c r="E4" s="9">
        <f t="shared" si="0"/>
        <v>0.93244328360283235</v>
      </c>
      <c r="F4" s="8">
        <v>908454818</v>
      </c>
      <c r="G4" s="9">
        <f t="shared" si="1"/>
        <v>0.63127032916634818</v>
      </c>
      <c r="H4" s="4" t="s">
        <v>53</v>
      </c>
      <c r="I4" s="17"/>
    </row>
    <row r="5" spans="1:9">
      <c r="A5" s="4" t="s">
        <v>7</v>
      </c>
      <c r="B5" s="4" t="s">
        <v>21</v>
      </c>
      <c r="C5" s="8">
        <v>12895603000</v>
      </c>
      <c r="D5" s="8">
        <v>9196993659</v>
      </c>
      <c r="E5" s="9">
        <f t="shared" si="0"/>
        <v>0.71318833706341611</v>
      </c>
      <c r="F5" s="8">
        <v>8344008723</v>
      </c>
      <c r="G5" s="9">
        <f t="shared" si="1"/>
        <v>0.64704292796544682</v>
      </c>
      <c r="H5" s="4" t="s">
        <v>54</v>
      </c>
      <c r="I5" s="17"/>
    </row>
    <row r="6" spans="1:9">
      <c r="A6" s="4" t="s">
        <v>10</v>
      </c>
      <c r="B6" s="4" t="s">
        <v>22</v>
      </c>
      <c r="C6" s="8">
        <v>11199865903</v>
      </c>
      <c r="D6" s="8">
        <v>11138014293</v>
      </c>
      <c r="E6" s="9">
        <f t="shared" si="0"/>
        <v>0.99447746870045717</v>
      </c>
      <c r="F6" s="8">
        <v>8320446263</v>
      </c>
      <c r="G6" s="9">
        <f t="shared" si="1"/>
        <v>0.7429058825401903</v>
      </c>
      <c r="H6" s="4" t="s">
        <v>55</v>
      </c>
    </row>
    <row r="7" spans="1:9">
      <c r="A7" s="4" t="s">
        <v>10</v>
      </c>
      <c r="B7" s="4" t="s">
        <v>56</v>
      </c>
      <c r="C7" s="8">
        <v>2871468097</v>
      </c>
      <c r="D7" s="8">
        <v>2557269763</v>
      </c>
      <c r="E7" s="9">
        <f t="shared" si="0"/>
        <v>0.89057920081777597</v>
      </c>
      <c r="F7" s="8">
        <v>1960646219</v>
      </c>
      <c r="G7" s="9">
        <f t="shared" si="1"/>
        <v>0.68280271720532371</v>
      </c>
      <c r="H7" s="4" t="s">
        <v>55</v>
      </c>
    </row>
    <row r="8" spans="1:9">
      <c r="A8" s="4" t="s">
        <v>12</v>
      </c>
      <c r="B8" s="4" t="s">
        <v>23</v>
      </c>
      <c r="C8" s="8">
        <v>25011647251</v>
      </c>
      <c r="D8" s="8">
        <v>18199082759</v>
      </c>
      <c r="E8" s="9">
        <f t="shared" si="0"/>
        <v>0.727624317437644</v>
      </c>
      <c r="F8" s="8">
        <v>9920410232</v>
      </c>
      <c r="G8" s="9">
        <f t="shared" si="1"/>
        <v>0.3966316225575014</v>
      </c>
      <c r="H8" s="4" t="s">
        <v>57</v>
      </c>
    </row>
    <row r="9" spans="1:9">
      <c r="A9" s="4" t="s">
        <v>15</v>
      </c>
      <c r="B9" s="4" t="s">
        <v>24</v>
      </c>
      <c r="C9" s="8">
        <v>5259826909</v>
      </c>
      <c r="D9" s="8">
        <v>5259494861</v>
      </c>
      <c r="E9" s="9">
        <f>+D9/C9</f>
        <v>0.9999368709264117</v>
      </c>
      <c r="F9" s="8">
        <v>5135650361</v>
      </c>
      <c r="G9" s="9">
        <f>+F9/C9</f>
        <v>0.97639151436950833</v>
      </c>
      <c r="H9" s="4" t="s">
        <v>58</v>
      </c>
    </row>
    <row r="10" spans="1:9">
      <c r="A10" s="4" t="s">
        <v>15</v>
      </c>
      <c r="B10" s="4" t="s">
        <v>26</v>
      </c>
      <c r="C10" s="8">
        <v>17989836112</v>
      </c>
      <c r="D10" s="8">
        <v>17678834550</v>
      </c>
      <c r="E10" s="9">
        <f t="shared" si="0"/>
        <v>0.98271237380575416</v>
      </c>
      <c r="F10" s="8">
        <v>15798577926</v>
      </c>
      <c r="G10" s="9">
        <f t="shared" si="1"/>
        <v>0.87819465545112241</v>
      </c>
      <c r="H10" s="4" t="s">
        <v>59</v>
      </c>
    </row>
    <row r="11" spans="1:9">
      <c r="A11" s="4" t="s">
        <v>15</v>
      </c>
      <c r="B11" s="4" t="s">
        <v>28</v>
      </c>
      <c r="C11" s="8">
        <v>397376728</v>
      </c>
      <c r="D11" s="8">
        <v>397376728</v>
      </c>
      <c r="E11" s="9">
        <f t="shared" si="0"/>
        <v>1</v>
      </c>
      <c r="F11" s="8">
        <v>397376728</v>
      </c>
      <c r="G11" s="9">
        <f t="shared" si="1"/>
        <v>1</v>
      </c>
      <c r="H11" s="4" t="s">
        <v>29</v>
      </c>
    </row>
    <row r="12" spans="1:9" ht="72">
      <c r="A12" s="4" t="s">
        <v>17</v>
      </c>
      <c r="B12" s="4" t="s">
        <v>60</v>
      </c>
      <c r="C12" s="8">
        <v>9326289510</v>
      </c>
      <c r="D12" s="8">
        <v>9306157439</v>
      </c>
      <c r="E12" s="9">
        <f t="shared" si="0"/>
        <v>0.9978413632797466</v>
      </c>
      <c r="F12" s="8">
        <v>8376243379</v>
      </c>
      <c r="G12" s="9">
        <f t="shared" si="1"/>
        <v>0.89813246415079384</v>
      </c>
      <c r="H12" s="16" t="s">
        <v>61</v>
      </c>
    </row>
    <row r="13" spans="1:9" ht="72">
      <c r="A13" s="4" t="s">
        <v>17</v>
      </c>
      <c r="B13" s="4" t="s">
        <v>62</v>
      </c>
      <c r="C13" s="8">
        <v>4550169383</v>
      </c>
      <c r="D13" s="8">
        <v>4036694653</v>
      </c>
      <c r="E13" s="9">
        <f t="shared" si="0"/>
        <v>0.88715261196244566</v>
      </c>
      <c r="F13" s="8">
        <v>3103983066</v>
      </c>
      <c r="G13" s="9">
        <f t="shared" si="1"/>
        <v>0.68216868532342279</v>
      </c>
      <c r="H13" s="16" t="s">
        <v>31</v>
      </c>
    </row>
    <row r="14" spans="1:9" ht="107.25" customHeight="1">
      <c r="A14" s="4" t="s">
        <v>17</v>
      </c>
      <c r="B14" s="4" t="s">
        <v>63</v>
      </c>
      <c r="C14" s="8">
        <v>3415563107</v>
      </c>
      <c r="D14" s="8">
        <v>2623601889</v>
      </c>
      <c r="E14" s="9">
        <f t="shared" si="0"/>
        <v>0.76813158088722733</v>
      </c>
      <c r="F14" s="8">
        <v>1886116628</v>
      </c>
      <c r="G14" s="9">
        <f t="shared" si="1"/>
        <v>0.55221249583546339</v>
      </c>
      <c r="H14" s="16" t="s">
        <v>64</v>
      </c>
    </row>
    <row r="15" spans="1:9" ht="43.5">
      <c r="A15" s="4" t="s">
        <v>47</v>
      </c>
      <c r="B15" s="4" t="s">
        <v>48</v>
      </c>
      <c r="C15" s="8">
        <v>16208311000</v>
      </c>
      <c r="D15" s="8">
        <v>15767281771</v>
      </c>
      <c r="E15" s="9">
        <f>+D15/C15</f>
        <v>0.97278993295476623</v>
      </c>
      <c r="F15" s="8">
        <v>15118435621</v>
      </c>
      <c r="G15" s="9">
        <f>+F15/C15</f>
        <v>0.93275823872086361</v>
      </c>
      <c r="H15" s="16" t="s">
        <v>65</v>
      </c>
    </row>
    <row r="16" spans="1:9" s="3" customFormat="1">
      <c r="A16" s="1"/>
      <c r="B16" s="1" t="s">
        <v>50</v>
      </c>
      <c r="C16" s="2">
        <f>SUM(C3:C15)</f>
        <v>116269962000</v>
      </c>
      <c r="D16" s="2">
        <f>SUM(D3:D15)</f>
        <v>103116462005</v>
      </c>
      <c r="E16" s="9">
        <f t="shared" si="0"/>
        <v>0.88687103901349862</v>
      </c>
      <c r="F16" s="2">
        <f>SUM(F3:F15)</f>
        <v>83832945812</v>
      </c>
      <c r="G16" s="9">
        <f t="shared" si="1"/>
        <v>0.7210198091575879</v>
      </c>
      <c r="H16" s="1"/>
    </row>
    <row r="18" spans="2:2">
      <c r="B18" s="18" t="s">
        <v>51</v>
      </c>
    </row>
  </sheetData>
  <autoFilter ref="A2:H16">
    <filterColumn colId="0">
      <filters>
        <filter val="VIVIENDA"/>
      </filters>
    </filterColumn>
  </autoFilter>
  <pageMargins left="0.7" right="0.7" top="0.75" bottom="0.75" header="0.3" footer="0.3"/>
  <ignoredErrors>
    <ignoredError sqref="E1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2024</vt:lpstr>
      <vt:lpstr>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Diana Rocio Montana Vera</dc:creator>
  <cp:keywords/>
  <dc:description/>
  <cp:lastModifiedBy>juan.valencia</cp:lastModifiedBy>
  <cp:revision/>
  <dcterms:created xsi:type="dcterms:W3CDTF">2025-12-22T20:04:51Z</dcterms:created>
  <dcterms:modified xsi:type="dcterms:W3CDTF">2025-12-24T17:51:44Z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2025-12-22T20:10:50Z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1bae6726-25cf-4856-879f-ce477f121e59</vt:lpwstr>
  </property>
  <property fmtid="{D5CDD505-2E9C-101B-9397-08002B2CF9AE}" pid="7" name="MSIP_Label_defa4170-0d19-0005-0004-bc88714345d2_ActionId">
    <vt:lpwstr>8a84f2f6-d78e-4029-a826-2ab4deb5cbdd</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